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1"/>
  </bookViews>
  <sheets>
    <sheet name="доходы 2023" sheetId="1" r:id="rId1"/>
    <sheet name="пояс" sheetId="2" r:id="rId2"/>
  </sheets>
  <definedNames>
    <definedName name="_xlnm.Print_Titles" localSheetId="0">'доходы 2023'!$15:$16</definedName>
    <definedName name="_xlnm.Print_Area" localSheetId="0">'доходы 2023'!$A$1:$D$96</definedName>
    <definedName name="_xlnm.Print_Area" localSheetId="1">'пояс'!$A$1:$F$116</definedName>
  </definedNames>
  <calcPr fullCalcOnLoad="1"/>
</workbook>
</file>

<file path=xl/sharedStrings.xml><?xml version="1.0" encoding="utf-8"?>
<sst xmlns="http://schemas.openxmlformats.org/spreadsheetml/2006/main" count="324" uniqueCount="195">
  <si>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</si>
  <si>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</si>
  <si>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</si>
  <si>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</si>
  <si>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</si>
  <si>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</si>
  <si>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</si>
  <si>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</si>
  <si>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</si>
  <si>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</si>
  <si>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</si>
  <si>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</si>
  <si>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</si>
  <si>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1 05 00000 00 0000 000</t>
  </si>
  <si>
    <t>1 08 00000 00 0000 000</t>
  </si>
  <si>
    <t>1 08 07000 01 0000 110</t>
  </si>
  <si>
    <t>1 11 00000 00 0000 000</t>
  </si>
  <si>
    <t>1 12 00000 00 0000 000</t>
  </si>
  <si>
    <t>1 12 01000 01 0000 120</t>
  </si>
  <si>
    <t>1 13 00000 00 0000 000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</si>
  <si>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</si>
  <si>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</si>
  <si>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</si>
  <si>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</si>
  <si>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</si>
  <si>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</si>
  <si>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</si>
  <si>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</si>
  <si>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</si>
  <si>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</si>
  <si>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</si>
  <si>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Доходы от компенсации затрат государства</t>
  </si>
  <si>
    <t>Сумма,                                       тыс. рублей</t>
  </si>
  <si>
    <t>1 13 02 000 00 0000 130</t>
  </si>
  <si>
    <t>к решению Собрания депутатов</t>
  </si>
  <si>
    <t xml:space="preserve">Государственная пошлина  по делам ,рассматриваемым в судах общей юрисдикции, мировыми судьями </t>
  </si>
  <si>
    <t>1 08 03000 01 0000 110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</si>
  <si>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</si>
  <si>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</si>
  <si>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1 11 09040 00 0000 120</t>
  </si>
  <si>
    <t>Налог, взимаемый в связи с применением патентной системы налогообложения</t>
  </si>
  <si>
    <t>1 05 04000 02 0000 110</t>
  </si>
  <si>
    <t xml:space="preserve">Иные межбюджетные трансферты </t>
  </si>
  <si>
    <t>НАЛОГИ НА ТОВАРЫ (РАБОТЫ,УСЛУГИ),РЕАЛИЗУЕМЫЕ НА ТЕРРИТОРИИ РФ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</si>
  <si>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</si>
  <si>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</si>
  <si>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</si>
  <si>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</si>
  <si>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</si>
  <si>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</si>
  <si>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</si>
  <si>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</si>
  <si>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</si>
  <si>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</si>
  <si>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</si>
  <si>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2 02 20000 00 0000 150</t>
  </si>
  <si>
    <t>2 02 30000 00 0000 150</t>
  </si>
  <si>
    <t>2 02 40000 00 0000 150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</si>
  <si>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</si>
  <si>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</si>
  <si>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ПРОЧИЕ БЕЗВОЗМЕЗДНЫЕ ПОСТУПЛЕНИЯ </t>
  </si>
  <si>
    <t>2 07 00000 00 0000 000</t>
  </si>
  <si>
    <t>Налог, взимаемый в связи с применением упрощенной системы налогообложения</t>
  </si>
  <si>
    <t>1 05 01000 00 0000 110</t>
  </si>
  <si>
    <t>Архангельской области</t>
  </si>
  <si>
    <t>ДОХОДЫ ОТ ОКАЗАНИЯ ПЛАТНЫХ УСЛУГ  И КОМПЕНСАЦИИ ЗАТРАТ ГОСУДАРСТВА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</si>
  <si>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</si>
  <si>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1 11 09080 00 0000 120</t>
  </si>
  <si>
    <t>ПРИЛОЖЕНИЕ 1</t>
  </si>
  <si>
    <t>Няндомского  муниципального округа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</si>
  <si>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</si>
  <si>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</si>
  <si>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</si>
  <si>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</si>
  <si>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</si>
  <si>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</si>
  <si>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</si>
  <si>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</si>
  <si>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</si>
  <si>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</si>
  <si>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</si>
  <si>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</si>
  <si>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</si>
  <si>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1 16 07010 00 0000 140</t>
  </si>
  <si>
    <t>Платежи, уплачиваемые в целях возмещения вреда</t>
  </si>
  <si>
    <t>1 16 110000 01 0000 140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</si>
  <si>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</si>
  <si>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</si>
  <si>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</si>
  <si>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1 16 10000 00 0000 140</t>
  </si>
  <si>
    <t>Прогнозируемое поступление доходов бюджета  Няндомского муниципального округа  Архангельской области на 2023 год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</si>
  <si>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</si>
  <si>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2 02 15001 14 0000 150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</si>
  <si>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</si>
  <si>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</si>
  <si>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</si>
  <si>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</si>
  <si>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</si>
  <si>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</si>
  <si>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Субсидии бюджетам муниципальных округов на поддержку отрасли культуры</t>
  </si>
  <si>
    <t>2 02 25519 14 0000 150</t>
  </si>
  <si>
    <t>Прочие субсидии бюджетам муниципальных округов</t>
  </si>
  <si>
    <t>2 02 29999 14 0000 150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</si>
  <si>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</si>
  <si>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</si>
  <si>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</si>
  <si>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</si>
  <si>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</si>
  <si>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</si>
  <si>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</si>
  <si>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</si>
  <si>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</si>
  <si>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</si>
  <si>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бюджетам муниципальных округов</t>
  </si>
  <si>
    <t>2 02 39998 14 0000 150</t>
  </si>
  <si>
    <t>Прочие субвенции бюджетам муниципальных округов</t>
  </si>
  <si>
    <t>2 02 39999 14 0000 150</t>
  </si>
  <si>
    <t>Прочие межбюджетные трансферты, передаваемые бюджетам муниципальных округов</t>
  </si>
  <si>
    <t>2 02 49999 14 0000 150</t>
  </si>
  <si>
    <t>Прочие безвозмездные поступления в бюджеты муниципальных округов</t>
  </si>
  <si>
    <t>2 07 04050 14 0000 150</t>
  </si>
  <si>
    <t>Субсидии бюджетам муниципальных округов на проведение комплексных кадастровых работ</t>
  </si>
  <si>
    <t>2 02 25511 14 0000 150</t>
  </si>
  <si>
    <t>Субсидии бюджетам муниципальных округов на развитие сети учреждений культурно-досугового типа</t>
  </si>
  <si>
    <t>2 02 25513 14 0000 150</t>
  </si>
  <si>
    <t>Субсидии бюджетам муниципальных округов на обеспечение комплексного развития сельских территорий</t>
  </si>
  <si>
    <t>2 02 25576 14 0000 150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</si>
  <si>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</si>
  <si>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2 02 27576 14 0000 150</t>
  </si>
  <si>
    <t>от 19 декабря 2022 года № 22</t>
  </si>
  <si>
    <t xml:space="preserve">Проект </t>
  </si>
  <si>
    <t>Утверждено</t>
  </si>
  <si>
    <t>Отклонение</t>
  </si>
  <si>
    <t>приложение к пояснительной</t>
  </si>
  <si>
    <t xml:space="preserve">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
 округа
</t>
  </si>
  <si>
    <t>Комплектование книжных фондов библиотек МО АО и подписка на периодическую печать</t>
  </si>
  <si>
    <t>Субсидии на 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 (ДШИ)</t>
  </si>
  <si>
    <t>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</si>
  <si>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</si>
  <si>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 (без федерального софинансирования)</t>
  </si>
  <si>
    <t>Субсидии на ГП отрасли культуры (Фед проект "Культурная среда"- осношение ДШИ муз инстр…)</t>
  </si>
  <si>
    <t>Субсидии на гос поддержку отрасли культуры ( Федеральный проект "Творческие люди" (лучшим работникам)</t>
  </si>
  <si>
    <t>Субсидии на гос поддержку отрасли культуры ( Федеральный проект "Творческие люди" (лучшим учреждениям)</t>
  </si>
  <si>
    <t>Поддержка отрасли культуры Фед проект"Культурная среда" (на обеспечение учреждений культуры автотранспортом для обслуживания населения)</t>
  </si>
  <si>
    <t xml:space="preserve">реализацию мероприятий
по модернизации библиотек в части комплектования книжных фондов муниципальных библиотек
</t>
  </si>
  <si>
    <t>Няндомского муниципального округа</t>
  </si>
  <si>
    <t>"</t>
  </si>
  <si>
    <t>"ПРИЛОЖЕНИЕ 1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</si>
  <si>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</si>
  <si>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</si>
  <si>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</si>
  <si>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</si>
  <si>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на реализацию мероприятий по модернизации системы дошкольного образования</t>
  </si>
  <si>
    <t xml:space="preserve">на реализацию мероприятий по социально-экономическому развитию муниципальных округов </t>
  </si>
  <si>
    <t xml:space="preserve">Прочие межбюджетные трансферты, передаваемые бюджетам муниципальных округов всего </t>
  </si>
  <si>
    <t xml:space="preserve"> из них:Частичное возмещение расходов по предоставлению мер социальной поддержки квалифицированных специалистов учреждений культуры и образ.организаций (кроме пед.работников), проживающих и работающих в сельских насел.пунктах, рабочих поселках (поселках городского типа)</t>
  </si>
  <si>
    <t xml:space="preserve"> развитие территориального общественного самоуправления в Архангельской области</t>
  </si>
  <si>
    <t>разработка ПСД на строительство и реконструкцию объектов питьевого водоснабжения</t>
  </si>
  <si>
    <t xml:space="preserve">от __________ 2023 года № __ </t>
  </si>
  <si>
    <t>Увековеченние</t>
  </si>
  <si>
    <t>орг трансп обслуживания</t>
  </si>
  <si>
    <t>резерв источники</t>
  </si>
  <si>
    <t>водоотведение</t>
  </si>
  <si>
    <t>псд благоустр</t>
  </si>
  <si>
    <t>светофоры</t>
  </si>
  <si>
    <t>укрепление мтб в образ</t>
  </si>
  <si>
    <t>доступ среда</t>
  </si>
  <si>
    <t>жилье молод семей</t>
  </si>
  <si>
    <t>физ культ</t>
  </si>
  <si>
    <t>плоскостн соор</t>
  </si>
  <si>
    <t>образование</t>
  </si>
  <si>
    <t>иниц бюдж</t>
  </si>
  <si>
    <t>онлайн голосование</t>
  </si>
  <si>
    <t>модер культ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</si>
  <si>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</si>
  <si>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2 02 25299 14 0000 150</t>
  </si>
  <si>
    <t>на организацию транспортного обслуживания населения на пассажирских муниципальных маршрутах автоможильного транспорта</t>
  </si>
  <si>
    <t xml:space="preserve">на обеспечение социально-значимых объектов муниципальной собственности резервными источниками снабжения электрической энергии </t>
  </si>
  <si>
    <t xml:space="preserve">модернизация нерегулируемых пешеходных переходов, светофорных объектов, пешеходных ограждений 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</si>
  <si>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</si>
  <si>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на реализацию мероприятий по созданию в дошкольных образовательных организациях, организациях дополнительного образования детей условий для получения детьми инвалидами качественного образования</t>
  </si>
  <si>
    <t xml:space="preserve"> разработка ПСД для строительства и реконструкции (модернизации) объектов водоотведения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</si>
  <si>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</si>
  <si>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на реализацию мероприятий по обеспечению жильем молодых семей (областной бюджет)</t>
  </si>
  <si>
    <t xml:space="preserve">обустройстов и модернизация объектов городской инфраструктуры , парковых и рекреационных зон для занатия физкультурой и спортом </t>
  </si>
  <si>
    <t xml:space="preserve">обустройство и модернизация плоскостных спортивных сооружений  </t>
  </si>
  <si>
    <t>софинансирование вопросов местного значения</t>
  </si>
  <si>
    <t>проведение комплексных кадастровых работ</t>
  </si>
  <si>
    <t>на реализацию мероприятий по модернизации учреждений отрасли культуры</t>
  </si>
  <si>
    <t>на развитие инициативного бюджетирования</t>
  </si>
  <si>
    <t>на информационное освещение всероссийского онлайон-голосования по выбору общественных территорий, планируемых к благоустройству</t>
  </si>
  <si>
    <r>
      <t xml:space="preserve"> на обеспечение мероприятий по организации предоставления дополнительных мер социальной поддержки семьям военнослужащих, а также граждан, призванных на военную службу </t>
    </r>
    <r>
      <rPr>
        <b/>
        <i/>
        <sz val="10"/>
        <rFont val="Times New Roman"/>
        <family val="1"/>
      </rPr>
      <t>по мобилизации</t>
    </r>
  </si>
  <si>
    <t>на  реализацию мероприятий по содействию трудоустройству несовершеннолетних</t>
  </si>
  <si>
    <t>трудоустройство несовершеннолетних</t>
  </si>
  <si>
    <t>жилье детям сиротам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</si>
</sst>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0.0"/>
    <numFmt numFmtId="185" formatCode="_-* #,##0.0\ _₽_-;\-* #,##0.0\ _₽_-;_-* &quot;-&quot;?\ _₽_-;_-@_-"/>
    <numFmt numFmtId="186" formatCode="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9" fontId="10" fillId="0" borderId="1">
      <alignment horizontal="left" vertical="top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0" fillId="29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Font="1" applyAlignment="1">
      <alignment/>
    </xf>
    <xf numFmtId="0" fontId="14" fillId="0" borderId="12" xfId="0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173" fontId="14" fillId="0" borderId="12" xfId="0" applyNumberFormat="1" applyFont="1" applyFill="1" applyBorder="1" applyAlignment="1">
      <alignment vertical="center"/>
    </xf>
    <xf numFmtId="185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7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8" fillId="0" borderId="0" xfId="43" applyFont="1" applyAlignment="1" applyProtection="1">
      <alignment wrapText="1"/>
      <protection/>
    </xf>
    <xf numFmtId="0" fontId="16" fillId="0" borderId="12" xfId="0" applyFont="1" applyBorder="1" applyAlignment="1">
      <alignment wrapText="1"/>
    </xf>
    <xf numFmtId="185" fontId="14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2"/>
    </xf>
    <xf numFmtId="173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6" fillId="0" borderId="12" xfId="0" applyFont="1" applyBorder="1" applyAlignment="1">
      <alignment wrapText="1"/>
    </xf>
    <xf numFmtId="2" fontId="16" fillId="0" borderId="12" xfId="55" applyNumberFormat="1" applyFont="1" applyFill="1" applyBorder="1" applyAlignment="1">
      <alignment horizontal="left" vertical="top" wrapText="1"/>
      <protection/>
    </xf>
    <xf numFmtId="173" fontId="17" fillId="0" borderId="12" xfId="0" applyNumberFormat="1" applyFont="1" applyFill="1" applyBorder="1" applyAlignment="1">
      <alignment vertical="center"/>
    </xf>
    <xf numFmtId="2" fontId="16" fillId="0" borderId="0" xfId="55" applyNumberFormat="1" applyFont="1" applyFill="1" applyBorder="1" applyAlignment="1">
      <alignment horizontal="left" vertical="top" wrapText="1"/>
      <protection/>
    </xf>
    <xf numFmtId="2" fontId="16" fillId="0" borderId="15" xfId="33" applyNumberFormat="1" applyFont="1" applyBorder="1" applyProtection="1">
      <alignment horizontal="left" vertical="top" wrapText="1"/>
      <protection/>
    </xf>
    <xf numFmtId="2" fontId="16" fillId="0" borderId="15" xfId="33" applyNumberFormat="1" applyFont="1" applyBorder="1" applyProtection="1">
      <alignment horizontal="left" vertical="top" wrapText="1"/>
      <protection/>
    </xf>
    <xf numFmtId="0" fontId="3" fillId="0" borderId="14" xfId="43" applyFont="1" applyBorder="1" applyAlignment="1" applyProtection="1">
      <alignment wrapText="1"/>
      <protection/>
    </xf>
    <xf numFmtId="0" fontId="5" fillId="0" borderId="14" xfId="0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3" fontId="3" fillId="0" borderId="14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top" wrapText="1"/>
    </xf>
    <xf numFmtId="173" fontId="3" fillId="0" borderId="16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2"/>
    </xf>
    <xf numFmtId="173" fontId="3" fillId="0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173" fontId="3" fillId="0" borderId="1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173" fontId="3" fillId="0" borderId="17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 indent="2"/>
    </xf>
    <xf numFmtId="49" fontId="3" fillId="0" borderId="20" xfId="0" applyNumberFormat="1" applyFont="1" applyFill="1" applyBorder="1" applyAlignment="1">
      <alignment horizontal="center" vertical="center"/>
    </xf>
    <xf numFmtId="173" fontId="3" fillId="0" borderId="2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vertical="center"/>
    </xf>
    <xf numFmtId="186" fontId="19" fillId="0" borderId="12" xfId="54" applyNumberFormat="1" applyFont="1" applyFill="1" applyBorder="1" applyAlignment="1" applyProtection="1">
      <alignment horizontal="left" vertical="top" wrapText="1"/>
      <protection hidden="1"/>
    </xf>
    <xf numFmtId="185" fontId="17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Обычный_январь план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BreakPreview" zoomScaleNormal="75" zoomScaleSheetLayoutView="100" zoomScalePageLayoutView="0" workbookViewId="0" topLeftCell="A79">
      <selection activeCell="C90" sqref="C90"/>
    </sheetView>
  </sheetViews>
  <sheetFormatPr defaultColWidth="9.25390625" defaultRowHeight="12.75"/>
  <cols>
    <col min="1" max="1" width="87.375" style="1" customWidth="1"/>
    <col min="2" max="2" width="24.00390625" style="1" customWidth="1"/>
    <col min="3" max="3" width="16.625" style="1" customWidth="1"/>
    <col min="4" max="4" width="3.75390625" style="1" customWidth="1"/>
    <col min="5" max="5" width="9.25390625" style="1" customWidth="1"/>
    <col min="6" max="6" width="9.625" style="1" bestFit="1" customWidth="1"/>
    <col min="7" max="16384" width="9.25390625" style="1" customWidth="1"/>
  </cols>
  <sheetData>
    <row r="1" spans="2:3" ht="15.75">
      <c r="B1" s="23" t="s">
        <v>68</v>
      </c>
      <c r="C1" s="23"/>
    </row>
    <row r="2" spans="2:3" ht="15.75">
      <c r="B2" s="23" t="s">
        <v>34</v>
      </c>
      <c r="C2" s="23"/>
    </row>
    <row r="3" spans="2:3" ht="15.75">
      <c r="B3" s="23" t="s">
        <v>145</v>
      </c>
      <c r="C3" s="23"/>
    </row>
    <row r="4" spans="2:3" ht="15.75">
      <c r="B4" s="23" t="s">
        <v>64</v>
      </c>
      <c r="C4" s="23"/>
    </row>
    <row r="5" spans="2:3" ht="15.75">
      <c r="B5" s="23" t="s">
        <v>158</v>
      </c>
      <c r="C5" s="23"/>
    </row>
    <row r="7" spans="2:3" ht="15.75">
      <c r="B7" s="13" t="s">
        <v>147</v>
      </c>
      <c r="C7" s="3"/>
    </row>
    <row r="8" spans="2:3" ht="15.75">
      <c r="B8" s="13" t="s">
        <v>34</v>
      </c>
      <c r="C8" s="3"/>
    </row>
    <row r="9" spans="2:3" ht="15.75">
      <c r="B9" s="13" t="s">
        <v>69</v>
      </c>
      <c r="C9" s="3"/>
    </row>
    <row r="10" spans="2:3" ht="15.75">
      <c r="B10" s="13" t="s">
        <v>64</v>
      </c>
      <c r="C10" s="3"/>
    </row>
    <row r="11" spans="2:3" ht="15.75">
      <c r="B11" s="14" t="s">
        <v>129</v>
      </c>
      <c r="C11" s="3"/>
    </row>
    <row r="12" ht="9" customHeight="1">
      <c r="B12" s="2"/>
    </row>
    <row r="13" spans="1:3" ht="33" customHeight="1">
      <c r="A13" s="102" t="s">
        <v>90</v>
      </c>
      <c r="B13" s="102"/>
      <c r="C13" s="102"/>
    </row>
    <row r="14" spans="1:3" ht="9" customHeight="1">
      <c r="A14" s="5"/>
      <c r="B14" s="5"/>
      <c r="C14" s="5"/>
    </row>
    <row r="15" spans="1:3" ht="44.25" customHeight="1">
      <c r="A15" s="8" t="s">
        <v>23</v>
      </c>
      <c r="B15" s="16" t="s">
        <v>24</v>
      </c>
      <c r="C15" s="9" t="s">
        <v>32</v>
      </c>
    </row>
    <row r="16" spans="1:3" ht="15.75">
      <c r="A16" s="10">
        <v>1</v>
      </c>
      <c r="B16" s="10">
        <v>2</v>
      </c>
      <c r="C16" s="8">
        <v>3</v>
      </c>
    </row>
    <row r="17" spans="1:3" ht="7.5" customHeight="1">
      <c r="A17" s="6"/>
      <c r="B17" s="7"/>
      <c r="C17" s="6"/>
    </row>
    <row r="18" spans="1:3" ht="15.75">
      <c r="A18" s="59" t="s">
        <v>28</v>
      </c>
      <c r="B18" s="60" t="s">
        <v>10</v>
      </c>
      <c r="C18" s="61">
        <v>346007.1</v>
      </c>
    </row>
    <row r="19" spans="1:3" ht="6.75" customHeight="1">
      <c r="A19" s="59"/>
      <c r="B19" s="60"/>
      <c r="C19" s="62"/>
    </row>
    <row r="20" spans="1:3" ht="15.75">
      <c r="A20" s="63" t="s">
        <v>7</v>
      </c>
      <c r="B20" s="64" t="s">
        <v>11</v>
      </c>
      <c r="C20" s="62">
        <v>235792</v>
      </c>
    </row>
    <row r="21" spans="1:3" ht="15.75">
      <c r="A21" s="63" t="s">
        <v>0</v>
      </c>
      <c r="B21" s="64" t="s">
        <v>12</v>
      </c>
      <c r="C21" s="62">
        <v>235792</v>
      </c>
    </row>
    <row r="22" spans="1:3" ht="7.5" customHeight="1">
      <c r="A22" s="65"/>
      <c r="B22" s="64"/>
      <c r="C22" s="62"/>
    </row>
    <row r="23" spans="1:3" ht="21.75" customHeight="1">
      <c r="A23" s="66" t="s">
        <v>43</v>
      </c>
      <c r="B23" s="64" t="s">
        <v>45</v>
      </c>
      <c r="C23" s="62">
        <v>12296.9</v>
      </c>
    </row>
    <row r="24" spans="1:3" ht="36" customHeight="1">
      <c r="A24" s="63" t="s">
        <v>44</v>
      </c>
      <c r="B24" s="64" t="s">
        <v>46</v>
      </c>
      <c r="C24" s="62">
        <v>12296.9</v>
      </c>
    </row>
    <row r="25" spans="1:3" ht="7.5" customHeight="1">
      <c r="A25" s="65"/>
      <c r="B25" s="64"/>
      <c r="C25" s="62"/>
    </row>
    <row r="26" spans="1:3" ht="15.75">
      <c r="A26" s="67" t="s">
        <v>1</v>
      </c>
      <c r="B26" s="64" t="s">
        <v>13</v>
      </c>
      <c r="C26" s="62">
        <v>25532.3</v>
      </c>
    </row>
    <row r="27" spans="1:3" ht="18.75" customHeight="1">
      <c r="A27" s="68" t="s">
        <v>62</v>
      </c>
      <c r="B27" s="69" t="s">
        <v>63</v>
      </c>
      <c r="C27" s="62">
        <v>17551.2</v>
      </c>
    </row>
    <row r="28" spans="1:3" ht="19.5" customHeight="1">
      <c r="A28" s="68" t="s">
        <v>40</v>
      </c>
      <c r="B28" s="70" t="s">
        <v>41</v>
      </c>
      <c r="C28" s="62">
        <v>7981.1</v>
      </c>
    </row>
    <row r="29" spans="1:3" ht="6" customHeight="1">
      <c r="A29" s="65"/>
      <c r="B29" s="71"/>
      <c r="C29" s="62"/>
    </row>
    <row r="30" spans="1:3" ht="18" customHeight="1">
      <c r="A30" s="72" t="s">
        <v>70</v>
      </c>
      <c r="B30" s="73" t="s">
        <v>71</v>
      </c>
      <c r="C30" s="62">
        <v>34910.8</v>
      </c>
    </row>
    <row r="31" spans="1:3" ht="18" customHeight="1">
      <c r="A31" s="72" t="s">
        <v>73</v>
      </c>
      <c r="B31" s="73" t="s">
        <v>72</v>
      </c>
      <c r="C31" s="62">
        <v>8507.7</v>
      </c>
    </row>
    <row r="32" spans="1:3" ht="18" customHeight="1">
      <c r="A32" s="72" t="s">
        <v>75</v>
      </c>
      <c r="B32" s="74" t="s">
        <v>74</v>
      </c>
      <c r="C32" s="62">
        <v>19887.9</v>
      </c>
    </row>
    <row r="33" spans="1:3" ht="18" customHeight="1">
      <c r="A33" s="72" t="s">
        <v>77</v>
      </c>
      <c r="B33" s="74" t="s">
        <v>76</v>
      </c>
      <c r="C33" s="62">
        <v>6515.2</v>
      </c>
    </row>
    <row r="34" spans="1:3" ht="6.75" customHeight="1">
      <c r="A34" s="65"/>
      <c r="B34" s="72"/>
      <c r="C34" s="62"/>
    </row>
    <row r="35" spans="1:3" ht="15.75">
      <c r="A35" s="68" t="s">
        <v>26</v>
      </c>
      <c r="B35" s="70" t="s">
        <v>14</v>
      </c>
      <c r="C35" s="75">
        <v>6847.2</v>
      </c>
    </row>
    <row r="36" spans="1:3" ht="33.75" customHeight="1">
      <c r="A36" s="68" t="s">
        <v>35</v>
      </c>
      <c r="B36" s="70" t="s">
        <v>36</v>
      </c>
      <c r="C36" s="75">
        <v>6819.2</v>
      </c>
    </row>
    <row r="37" spans="1:3" ht="31.5" customHeight="1">
      <c r="A37" s="68" t="s">
        <v>6</v>
      </c>
      <c r="B37" s="70" t="s">
        <v>15</v>
      </c>
      <c r="C37" s="75">
        <v>28</v>
      </c>
    </row>
    <row r="38" spans="1:3" ht="6" customHeight="1">
      <c r="A38" s="65"/>
      <c r="B38" s="64"/>
      <c r="C38" s="62"/>
    </row>
    <row r="39" spans="1:3" ht="39" customHeight="1">
      <c r="A39" s="63" t="s">
        <v>3</v>
      </c>
      <c r="B39" s="64" t="s">
        <v>16</v>
      </c>
      <c r="C39" s="62">
        <v>25077.4</v>
      </c>
    </row>
    <row r="40" spans="1:3" ht="45" customHeight="1">
      <c r="A40" s="68" t="s">
        <v>37</v>
      </c>
      <c r="B40" s="70" t="s">
        <v>38</v>
      </c>
      <c r="C40" s="62">
        <v>16023.1</v>
      </c>
    </row>
    <row r="41" spans="1:3" ht="58.5" customHeight="1">
      <c r="A41" s="76" t="s">
        <v>79</v>
      </c>
      <c r="B41" s="74" t="s">
        <v>78</v>
      </c>
      <c r="C41" s="62">
        <v>74</v>
      </c>
    </row>
    <row r="42" spans="1:3" ht="36" customHeight="1">
      <c r="A42" s="77" t="s">
        <v>48</v>
      </c>
      <c r="B42" s="70" t="s">
        <v>47</v>
      </c>
      <c r="C42" s="62">
        <v>2143.1</v>
      </c>
    </row>
    <row r="43" spans="1:3" ht="34.5" customHeight="1">
      <c r="A43" s="68" t="s">
        <v>81</v>
      </c>
      <c r="B43" s="69" t="s">
        <v>80</v>
      </c>
      <c r="C43" s="62">
        <v>340</v>
      </c>
    </row>
    <row r="44" spans="1:3" ht="63" customHeight="1">
      <c r="A44" s="78" t="s">
        <v>53</v>
      </c>
      <c r="B44" s="70" t="s">
        <v>39</v>
      </c>
      <c r="C44" s="62">
        <v>6353.1</v>
      </c>
    </row>
    <row r="45" spans="1:3" ht="73.5" customHeight="1">
      <c r="A45" s="76" t="s">
        <v>66</v>
      </c>
      <c r="B45" s="70" t="s">
        <v>67</v>
      </c>
      <c r="C45" s="62">
        <v>144.1</v>
      </c>
    </row>
    <row r="46" spans="1:3" ht="6.75" customHeight="1">
      <c r="A46" s="65"/>
      <c r="B46" s="71"/>
      <c r="C46" s="62"/>
    </row>
    <row r="47" spans="1:3" ht="21" customHeight="1">
      <c r="A47" s="67" t="s">
        <v>8</v>
      </c>
      <c r="B47" s="71" t="s">
        <v>17</v>
      </c>
      <c r="C47" s="62">
        <v>972.3</v>
      </c>
    </row>
    <row r="48" spans="1:3" ht="17.25" customHeight="1">
      <c r="A48" s="63" t="s">
        <v>2</v>
      </c>
      <c r="B48" s="64" t="s">
        <v>18</v>
      </c>
      <c r="C48" s="62">
        <v>972.3</v>
      </c>
    </row>
    <row r="49" spans="1:3" ht="5.25" customHeight="1">
      <c r="A49" s="65"/>
      <c r="B49" s="64"/>
      <c r="C49" s="62"/>
    </row>
    <row r="50" spans="1:3" ht="32.25" customHeight="1">
      <c r="A50" s="67" t="s">
        <v>65</v>
      </c>
      <c r="B50" s="64" t="s">
        <v>19</v>
      </c>
      <c r="C50" s="62">
        <v>277.4</v>
      </c>
    </row>
    <row r="51" spans="1:3" ht="15.75">
      <c r="A51" s="63" t="s">
        <v>31</v>
      </c>
      <c r="B51" s="64" t="s">
        <v>33</v>
      </c>
      <c r="C51" s="62">
        <v>277.4</v>
      </c>
    </row>
    <row r="52" spans="1:3" ht="8.25" customHeight="1">
      <c r="A52" s="65"/>
      <c r="B52" s="64"/>
      <c r="C52" s="62"/>
    </row>
    <row r="53" spans="1:3" ht="23.25" customHeight="1">
      <c r="A53" s="67" t="s">
        <v>9</v>
      </c>
      <c r="B53" s="64" t="s">
        <v>20</v>
      </c>
      <c r="C53" s="62">
        <v>1461.5</v>
      </c>
    </row>
    <row r="54" spans="1:3" ht="30" customHeight="1">
      <c r="A54" s="63" t="s">
        <v>49</v>
      </c>
      <c r="B54" s="64" t="s">
        <v>25</v>
      </c>
      <c r="C54" s="62">
        <v>1461.5</v>
      </c>
    </row>
    <row r="55" spans="1:3" ht="6.75" customHeight="1">
      <c r="A55" s="65"/>
      <c r="B55" s="64"/>
      <c r="C55" s="62"/>
    </row>
    <row r="56" spans="1:3" ht="15.75">
      <c r="A56" s="67" t="s">
        <v>4</v>
      </c>
      <c r="B56" s="64" t="s">
        <v>21</v>
      </c>
      <c r="C56" s="62">
        <v>2839.3</v>
      </c>
    </row>
    <row r="57" spans="1:3" ht="32.25" customHeight="1">
      <c r="A57" s="68" t="s">
        <v>59</v>
      </c>
      <c r="B57" s="64" t="s">
        <v>58</v>
      </c>
      <c r="C57" s="62">
        <v>1973.3</v>
      </c>
    </row>
    <row r="58" spans="1:3" ht="33" customHeight="1">
      <c r="A58" s="68" t="s">
        <v>87</v>
      </c>
      <c r="B58" s="72" t="s">
        <v>86</v>
      </c>
      <c r="C58" s="79">
        <v>125</v>
      </c>
    </row>
    <row r="59" spans="1:3" ht="60" customHeight="1">
      <c r="A59" s="66" t="s">
        <v>82</v>
      </c>
      <c r="B59" s="64" t="s">
        <v>83</v>
      </c>
      <c r="C59" s="79">
        <v>20.5</v>
      </c>
    </row>
    <row r="60" spans="1:3" ht="18" customHeight="1">
      <c r="A60" s="68" t="s">
        <v>88</v>
      </c>
      <c r="B60" s="80" t="s">
        <v>89</v>
      </c>
      <c r="C60" s="79">
        <v>270</v>
      </c>
    </row>
    <row r="61" spans="1:3" ht="18.75" customHeight="1">
      <c r="A61" s="66" t="s">
        <v>84</v>
      </c>
      <c r="B61" s="64" t="s">
        <v>85</v>
      </c>
      <c r="C61" s="79">
        <v>450.5</v>
      </c>
    </row>
    <row r="62" spans="1:3" ht="6" customHeight="1">
      <c r="A62" s="66"/>
      <c r="B62" s="81"/>
      <c r="C62" s="62"/>
    </row>
    <row r="63" spans="1:3" ht="15.75">
      <c r="A63" s="59" t="s">
        <v>5</v>
      </c>
      <c r="B63" s="60" t="s">
        <v>22</v>
      </c>
      <c r="C63" s="61">
        <f>C65+C93</f>
        <v>1317576.2</v>
      </c>
    </row>
    <row r="64" spans="1:3" ht="5.25" customHeight="1">
      <c r="A64" s="63"/>
      <c r="B64" s="64"/>
      <c r="C64" s="62"/>
    </row>
    <row r="65" spans="1:3" ht="31.5">
      <c r="A65" s="63" t="s">
        <v>29</v>
      </c>
      <c r="B65" s="64" t="s">
        <v>27</v>
      </c>
      <c r="C65" s="62">
        <f>C66+C69+C82+C91</f>
        <v>1315476.2</v>
      </c>
    </row>
    <row r="66" spans="1:3" ht="19.5" customHeight="1">
      <c r="A66" s="68" t="s">
        <v>50</v>
      </c>
      <c r="B66" s="64" t="s">
        <v>54</v>
      </c>
      <c r="C66" s="62">
        <v>82933.7</v>
      </c>
    </row>
    <row r="67" spans="1:3" ht="31.5">
      <c r="A67" s="68" t="s">
        <v>91</v>
      </c>
      <c r="B67" s="70" t="s">
        <v>92</v>
      </c>
      <c r="C67" s="62">
        <v>82933.7</v>
      </c>
    </row>
    <row r="68" spans="1:3" ht="6" customHeight="1">
      <c r="A68" s="82"/>
      <c r="B68" s="71"/>
      <c r="C68" s="62"/>
    </row>
    <row r="69" spans="1:3" ht="28.5" customHeight="1">
      <c r="A69" s="68" t="s">
        <v>51</v>
      </c>
      <c r="B69" s="71" t="s">
        <v>55</v>
      </c>
      <c r="C69" s="62">
        <f>SUM(C70:C80)</f>
        <v>684771.7</v>
      </c>
    </row>
    <row r="70" spans="1:3" ht="96" customHeight="1">
      <c r="A70" s="76" t="s">
        <v>93</v>
      </c>
      <c r="B70" s="74" t="s">
        <v>94</v>
      </c>
      <c r="C70" s="83">
        <v>20899.1</v>
      </c>
    </row>
    <row r="71" spans="1:3" ht="66" customHeight="1">
      <c r="A71" s="76" t="s">
        <v>95</v>
      </c>
      <c r="B71" s="74" t="s">
        <v>96</v>
      </c>
      <c r="C71" s="83">
        <v>405.2</v>
      </c>
    </row>
    <row r="72" spans="1:3" ht="66" customHeight="1">
      <c r="A72" s="58" t="s">
        <v>174</v>
      </c>
      <c r="B72" s="74" t="s">
        <v>175</v>
      </c>
      <c r="C72" s="83">
        <v>1431</v>
      </c>
    </row>
    <row r="73" spans="1:3" ht="54" customHeight="1">
      <c r="A73" s="68" t="s">
        <v>97</v>
      </c>
      <c r="B73" s="84" t="s">
        <v>98</v>
      </c>
      <c r="C73" s="62">
        <v>17901.6</v>
      </c>
    </row>
    <row r="74" spans="1:3" ht="31.5" customHeight="1">
      <c r="A74" s="85" t="s">
        <v>123</v>
      </c>
      <c r="B74" s="86" t="s">
        <v>124</v>
      </c>
      <c r="C74" s="87">
        <v>13943.7</v>
      </c>
    </row>
    <row r="75" spans="1:4" ht="31.5" customHeight="1">
      <c r="A75" s="68" t="s">
        <v>150</v>
      </c>
      <c r="B75" s="88" t="s">
        <v>151</v>
      </c>
      <c r="C75" s="62">
        <v>2043.2</v>
      </c>
      <c r="D75" s="24"/>
    </row>
    <row r="76" spans="1:3" ht="18" customHeight="1">
      <c r="A76" s="89" t="s">
        <v>99</v>
      </c>
      <c r="B76" s="90" t="s">
        <v>100</v>
      </c>
      <c r="C76" s="91">
        <v>14975.8</v>
      </c>
    </row>
    <row r="77" spans="1:3" ht="33" customHeight="1">
      <c r="A77" s="68" t="s">
        <v>148</v>
      </c>
      <c r="B77" s="88" t="s">
        <v>149</v>
      </c>
      <c r="C77" s="62">
        <v>22089.2</v>
      </c>
    </row>
    <row r="78" spans="1:3" ht="33" customHeight="1">
      <c r="A78" s="68" t="s">
        <v>125</v>
      </c>
      <c r="B78" s="74" t="s">
        <v>126</v>
      </c>
      <c r="C78" s="62">
        <v>189100.7</v>
      </c>
    </row>
    <row r="79" spans="1:3" ht="48.75" customHeight="1">
      <c r="A79" s="68" t="s">
        <v>127</v>
      </c>
      <c r="B79" s="74" t="s">
        <v>128</v>
      </c>
      <c r="C79" s="62">
        <v>11320.9</v>
      </c>
    </row>
    <row r="80" spans="1:3" ht="16.5" customHeight="1">
      <c r="A80" s="72" t="s">
        <v>101</v>
      </c>
      <c r="B80" s="70" t="s">
        <v>102</v>
      </c>
      <c r="C80" s="62">
        <v>390661.3</v>
      </c>
    </row>
    <row r="81" spans="1:3" ht="6" customHeight="1">
      <c r="A81" s="82"/>
      <c r="B81" s="64"/>
      <c r="C81" s="62"/>
    </row>
    <row r="82" spans="1:3" ht="20.25" customHeight="1">
      <c r="A82" s="68" t="s">
        <v>52</v>
      </c>
      <c r="B82" s="71" t="s">
        <v>56</v>
      </c>
      <c r="C82" s="62">
        <f>C83+C84+C85+C86+C87+C88+C89</f>
        <v>471257.3</v>
      </c>
    </row>
    <row r="83" spans="1:3" ht="33" customHeight="1">
      <c r="A83" s="68" t="s">
        <v>103</v>
      </c>
      <c r="B83" s="70" t="s">
        <v>104</v>
      </c>
      <c r="C83" s="62">
        <v>33374.9</v>
      </c>
    </row>
    <row r="84" spans="1:3" ht="66.75" customHeight="1">
      <c r="A84" s="68" t="s">
        <v>105</v>
      </c>
      <c r="B84" s="92" t="s">
        <v>106</v>
      </c>
      <c r="C84" s="62">
        <v>8080.7</v>
      </c>
    </row>
    <row r="85" spans="1:3" ht="48.75" customHeight="1">
      <c r="A85" s="68" t="s">
        <v>107</v>
      </c>
      <c r="B85" s="92" t="s">
        <v>108</v>
      </c>
      <c r="C85" s="62">
        <v>504.7</v>
      </c>
    </row>
    <row r="86" spans="1:3" ht="47.25" customHeight="1">
      <c r="A86" s="68" t="s">
        <v>109</v>
      </c>
      <c r="B86" s="74" t="s">
        <v>110</v>
      </c>
      <c r="C86" s="62">
        <v>1.3</v>
      </c>
    </row>
    <row r="87" spans="1:3" ht="51" customHeight="1">
      <c r="A87" s="68" t="s">
        <v>111</v>
      </c>
      <c r="B87" s="84" t="s">
        <v>112</v>
      </c>
      <c r="C87" s="62">
        <v>22331</v>
      </c>
    </row>
    <row r="88" spans="1:3" ht="19.5" customHeight="1">
      <c r="A88" s="72" t="s">
        <v>113</v>
      </c>
      <c r="B88" s="70" t="s">
        <v>114</v>
      </c>
      <c r="C88" s="62">
        <v>7505.1</v>
      </c>
    </row>
    <row r="89" spans="1:3" ht="19.5" customHeight="1">
      <c r="A89" s="72" t="s">
        <v>115</v>
      </c>
      <c r="B89" s="70" t="s">
        <v>116</v>
      </c>
      <c r="C89" s="62">
        <v>399459.6</v>
      </c>
    </row>
    <row r="90" spans="1:3" ht="9" customHeight="1">
      <c r="A90" s="77"/>
      <c r="B90" s="70"/>
      <c r="C90" s="62"/>
    </row>
    <row r="91" spans="1:3" ht="11.25" customHeight="1">
      <c r="A91" s="77" t="s">
        <v>42</v>
      </c>
      <c r="B91" s="70" t="s">
        <v>57</v>
      </c>
      <c r="C91" s="62">
        <f>C92</f>
        <v>76513.5</v>
      </c>
    </row>
    <row r="92" spans="1:3" ht="20.25" customHeight="1">
      <c r="A92" s="68" t="s">
        <v>117</v>
      </c>
      <c r="B92" s="93" t="s">
        <v>118</v>
      </c>
      <c r="C92" s="62">
        <v>76513.5</v>
      </c>
    </row>
    <row r="93" spans="1:3" ht="24" customHeight="1">
      <c r="A93" s="63" t="s">
        <v>60</v>
      </c>
      <c r="B93" s="64" t="s">
        <v>61</v>
      </c>
      <c r="C93" s="62">
        <v>2100</v>
      </c>
    </row>
    <row r="94" spans="1:3" ht="18" customHeight="1">
      <c r="A94" s="72" t="s">
        <v>119</v>
      </c>
      <c r="B94" s="74" t="s">
        <v>120</v>
      </c>
      <c r="C94" s="62">
        <v>2100</v>
      </c>
    </row>
    <row r="95" spans="1:6" ht="8.25" customHeight="1">
      <c r="A95" s="94"/>
      <c r="B95" s="95"/>
      <c r="C95" s="96"/>
      <c r="F95" s="11"/>
    </row>
    <row r="96" spans="1:6" ht="15.75">
      <c r="A96" s="97" t="s">
        <v>30</v>
      </c>
      <c r="B96" s="98"/>
      <c r="C96" s="99">
        <f>C18+C63</f>
        <v>1663583.2999999998</v>
      </c>
      <c r="D96" s="1" t="s">
        <v>146</v>
      </c>
      <c r="F96" s="11"/>
    </row>
    <row r="97" spans="1:6" ht="18.75">
      <c r="A97" s="3"/>
      <c r="B97" s="4"/>
      <c r="F97" s="12"/>
    </row>
  </sheetData>
  <sheetProtection/>
  <mergeCells count="1">
    <mergeCell ref="A13:C13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42"/>
  <sheetViews>
    <sheetView tabSelected="1" view="pageBreakPreview" zoomScale="75" zoomScaleSheetLayoutView="75" zoomScalePageLayoutView="0" workbookViewId="0" topLeftCell="A109">
      <selection activeCell="D138" sqref="D138"/>
    </sheetView>
  </sheetViews>
  <sheetFormatPr defaultColWidth="9.00390625" defaultRowHeight="12.75"/>
  <cols>
    <col min="1" max="1" width="47.25390625" style="0" customWidth="1"/>
    <col min="2" max="2" width="32.75390625" style="0" customWidth="1"/>
    <col min="3" max="3" width="22.25390625" style="0" customWidth="1"/>
    <col min="4" max="4" width="16.25390625" style="0" customWidth="1"/>
    <col min="5" max="5" width="21.625" style="0" customWidth="1"/>
    <col min="6" max="6" width="11.25390625" style="0" bestFit="1" customWidth="1"/>
    <col min="7" max="7" width="12.25390625" style="0" bestFit="1" customWidth="1"/>
  </cols>
  <sheetData>
    <row r="2" ht="12.75">
      <c r="D2" s="19" t="s">
        <v>133</v>
      </c>
    </row>
    <row r="3" ht="9.75" customHeight="1"/>
    <row r="4" spans="1:5" ht="39" customHeight="1">
      <c r="A4" s="16" t="s">
        <v>23</v>
      </c>
      <c r="B4" s="16" t="s">
        <v>24</v>
      </c>
      <c r="C4" s="15" t="s">
        <v>130</v>
      </c>
      <c r="D4" s="18" t="s">
        <v>131</v>
      </c>
      <c r="E4" s="18" t="s">
        <v>132</v>
      </c>
    </row>
    <row r="5" spans="1:5" ht="12.75" customHeight="1">
      <c r="A5" s="20">
        <v>1</v>
      </c>
      <c r="B5" s="20">
        <v>2</v>
      </c>
      <c r="C5" s="16">
        <v>3</v>
      </c>
      <c r="D5" s="17">
        <v>4</v>
      </c>
      <c r="E5" s="17">
        <v>5</v>
      </c>
    </row>
    <row r="6" spans="1:5" ht="15.75" customHeight="1">
      <c r="A6" s="28" t="s">
        <v>28</v>
      </c>
      <c r="B6" s="29" t="s">
        <v>10</v>
      </c>
      <c r="C6" s="30">
        <f>C7+C13+C22+C26+C34+C37+C43+C40+C10+C17</f>
        <v>346007.10000000003</v>
      </c>
      <c r="D6" s="30">
        <f>D7+D13+D22+D26+D34+D37+D43+D40+D10+D17</f>
        <v>346007.10000000003</v>
      </c>
      <c r="E6" s="31">
        <f>C6-D6</f>
        <v>0</v>
      </c>
    </row>
    <row r="7" spans="1:5" ht="18.75" customHeight="1">
      <c r="A7" s="32" t="s">
        <v>7</v>
      </c>
      <c r="B7" s="33" t="s">
        <v>11</v>
      </c>
      <c r="C7" s="34">
        <f>C8</f>
        <v>235792</v>
      </c>
      <c r="D7" s="34">
        <f>D8</f>
        <v>235792</v>
      </c>
      <c r="E7" s="31">
        <f>C7-D7</f>
        <v>0</v>
      </c>
    </row>
    <row r="8" spans="1:5" ht="21" customHeight="1">
      <c r="A8" s="32" t="s">
        <v>0</v>
      </c>
      <c r="B8" s="33" t="s">
        <v>12</v>
      </c>
      <c r="C8" s="34">
        <v>235792</v>
      </c>
      <c r="D8" s="34">
        <v>235792</v>
      </c>
      <c r="E8" s="31">
        <f aca="true" t="shared" si="0" ref="E8:E98">C8-D8</f>
        <v>0</v>
      </c>
    </row>
    <row r="9" spans="1:5" ht="6" customHeight="1">
      <c r="A9" s="35"/>
      <c r="B9" s="33"/>
      <c r="C9" s="34"/>
      <c r="D9" s="34"/>
      <c r="E9" s="31"/>
    </row>
    <row r="10" spans="1:5" ht="45">
      <c r="A10" s="36" t="s">
        <v>43</v>
      </c>
      <c r="B10" s="33" t="s">
        <v>45</v>
      </c>
      <c r="C10" s="34">
        <f>C11</f>
        <v>12296.9</v>
      </c>
      <c r="D10" s="34">
        <f>D11</f>
        <v>12296.9</v>
      </c>
      <c r="E10" s="31">
        <f t="shared" si="0"/>
        <v>0</v>
      </c>
    </row>
    <row r="11" spans="1:5" ht="45">
      <c r="A11" s="32" t="s">
        <v>44</v>
      </c>
      <c r="B11" s="33" t="s">
        <v>46</v>
      </c>
      <c r="C11" s="34">
        <v>12296.9</v>
      </c>
      <c r="D11" s="34">
        <v>12296.9</v>
      </c>
      <c r="E11" s="31">
        <f t="shared" si="0"/>
        <v>0</v>
      </c>
    </row>
    <row r="12" spans="1:5" ht="6" customHeight="1">
      <c r="A12" s="35"/>
      <c r="B12" s="33"/>
      <c r="C12" s="34"/>
      <c r="D12" s="34"/>
      <c r="E12" s="31"/>
    </row>
    <row r="13" spans="1:5" ht="15">
      <c r="A13" s="37" t="s">
        <v>1</v>
      </c>
      <c r="B13" s="33" t="s">
        <v>13</v>
      </c>
      <c r="C13" s="34">
        <f>SUM(C14:C15)</f>
        <v>25532.300000000003</v>
      </c>
      <c r="D13" s="34">
        <f>SUM(D14:D15)</f>
        <v>25532.300000000003</v>
      </c>
      <c r="E13" s="31">
        <f t="shared" si="0"/>
        <v>0</v>
      </c>
    </row>
    <row r="14" spans="1:5" ht="30">
      <c r="A14" s="38" t="s">
        <v>62</v>
      </c>
      <c r="B14" s="39" t="s">
        <v>63</v>
      </c>
      <c r="C14" s="34">
        <v>17551.2</v>
      </c>
      <c r="D14" s="34">
        <v>17551.2</v>
      </c>
      <c r="E14" s="31">
        <f t="shared" si="0"/>
        <v>0</v>
      </c>
    </row>
    <row r="15" spans="1:5" ht="30">
      <c r="A15" s="38" t="s">
        <v>40</v>
      </c>
      <c r="B15" s="40" t="s">
        <v>41</v>
      </c>
      <c r="C15" s="34">
        <v>7981.1</v>
      </c>
      <c r="D15" s="34">
        <v>7981.1</v>
      </c>
      <c r="E15" s="31">
        <f t="shared" si="0"/>
        <v>0</v>
      </c>
    </row>
    <row r="16" spans="1:5" ht="6.75" customHeight="1">
      <c r="A16" s="35"/>
      <c r="B16" s="33"/>
      <c r="C16" s="34"/>
      <c r="D16" s="34"/>
      <c r="E16" s="31"/>
    </row>
    <row r="17" spans="1:5" ht="15">
      <c r="A17" s="41" t="s">
        <v>70</v>
      </c>
      <c r="B17" s="39" t="s">
        <v>71</v>
      </c>
      <c r="C17" s="34">
        <f>SUM(C18:C20)</f>
        <v>34910.8</v>
      </c>
      <c r="D17" s="34">
        <f>SUM(D18:D20)</f>
        <v>34910.8</v>
      </c>
      <c r="E17" s="31">
        <f t="shared" si="0"/>
        <v>0</v>
      </c>
    </row>
    <row r="18" spans="1:5" ht="15">
      <c r="A18" s="41" t="s">
        <v>73</v>
      </c>
      <c r="B18" s="39" t="s">
        <v>72</v>
      </c>
      <c r="C18" s="34">
        <v>8507.7</v>
      </c>
      <c r="D18" s="34">
        <v>8507.7</v>
      </c>
      <c r="E18" s="31">
        <f t="shared" si="0"/>
        <v>0</v>
      </c>
    </row>
    <row r="19" spans="1:5" ht="15">
      <c r="A19" s="41" t="s">
        <v>75</v>
      </c>
      <c r="B19" s="39" t="s">
        <v>74</v>
      </c>
      <c r="C19" s="34">
        <v>19887.9</v>
      </c>
      <c r="D19" s="34">
        <v>19887.9</v>
      </c>
      <c r="E19" s="31">
        <f t="shared" si="0"/>
        <v>0</v>
      </c>
    </row>
    <row r="20" spans="1:5" ht="15">
      <c r="A20" s="41" t="s">
        <v>77</v>
      </c>
      <c r="B20" s="39" t="s">
        <v>76</v>
      </c>
      <c r="C20" s="34">
        <v>6515.2</v>
      </c>
      <c r="D20" s="34">
        <v>6515.2</v>
      </c>
      <c r="E20" s="31">
        <f t="shared" si="0"/>
        <v>0</v>
      </c>
    </row>
    <row r="21" spans="1:5" ht="7.5" customHeight="1">
      <c r="A21" s="35"/>
      <c r="B21" s="38"/>
      <c r="C21" s="34"/>
      <c r="D21" s="34"/>
      <c r="E21" s="31"/>
    </row>
    <row r="22" spans="1:5" ht="15">
      <c r="A22" s="38" t="s">
        <v>26</v>
      </c>
      <c r="B22" s="40" t="s">
        <v>14</v>
      </c>
      <c r="C22" s="42">
        <f>SUM(C23:C24)</f>
        <v>6847.2</v>
      </c>
      <c r="D22" s="42">
        <f>SUM(D23:D24)</f>
        <v>6847.2</v>
      </c>
      <c r="E22" s="31">
        <f t="shared" si="0"/>
        <v>0</v>
      </c>
    </row>
    <row r="23" spans="1:5" ht="45">
      <c r="A23" s="38" t="s">
        <v>35</v>
      </c>
      <c r="B23" s="40" t="s">
        <v>36</v>
      </c>
      <c r="C23" s="42">
        <v>6819.2</v>
      </c>
      <c r="D23" s="42">
        <v>6819.2</v>
      </c>
      <c r="E23" s="31">
        <f t="shared" si="0"/>
        <v>0</v>
      </c>
    </row>
    <row r="24" spans="1:5" ht="45">
      <c r="A24" s="38" t="s">
        <v>6</v>
      </c>
      <c r="B24" s="40" t="s">
        <v>15</v>
      </c>
      <c r="C24" s="42">
        <v>28</v>
      </c>
      <c r="D24" s="42">
        <v>28</v>
      </c>
      <c r="E24" s="31">
        <f t="shared" si="0"/>
        <v>0</v>
      </c>
    </row>
    <row r="25" spans="1:5" ht="15">
      <c r="A25" s="35"/>
      <c r="B25" s="33"/>
      <c r="C25" s="34"/>
      <c r="D25" s="34"/>
      <c r="E25" s="31"/>
    </row>
    <row r="26" spans="1:5" ht="60">
      <c r="A26" s="32" t="s">
        <v>3</v>
      </c>
      <c r="B26" s="33" t="s">
        <v>16</v>
      </c>
      <c r="C26" s="34">
        <f>SUM(C27:C32)</f>
        <v>25077.4</v>
      </c>
      <c r="D26" s="34">
        <f>SUM(D27:D32)</f>
        <v>25077.4</v>
      </c>
      <c r="E26" s="31">
        <f t="shared" si="0"/>
        <v>0</v>
      </c>
    </row>
    <row r="27" spans="1:5" ht="75">
      <c r="A27" s="38" t="s">
        <v>37</v>
      </c>
      <c r="B27" s="40" t="s">
        <v>38</v>
      </c>
      <c r="C27" s="34">
        <v>16023.1</v>
      </c>
      <c r="D27" s="34">
        <v>16023.1</v>
      </c>
      <c r="E27" s="31">
        <f t="shared" si="0"/>
        <v>0</v>
      </c>
    </row>
    <row r="28" spans="1:5" ht="105">
      <c r="A28" s="38" t="s">
        <v>79</v>
      </c>
      <c r="B28" s="39" t="s">
        <v>78</v>
      </c>
      <c r="C28" s="34">
        <v>74</v>
      </c>
      <c r="D28" s="34">
        <v>74</v>
      </c>
      <c r="E28" s="31">
        <f t="shared" si="0"/>
        <v>0</v>
      </c>
    </row>
    <row r="29" spans="1:5" ht="60">
      <c r="A29" s="43" t="s">
        <v>48</v>
      </c>
      <c r="B29" s="40" t="s">
        <v>47</v>
      </c>
      <c r="C29" s="34">
        <v>2143.1</v>
      </c>
      <c r="D29" s="34">
        <v>2143.1</v>
      </c>
      <c r="E29" s="31">
        <f t="shared" si="0"/>
        <v>0</v>
      </c>
    </row>
    <row r="30" spans="1:5" ht="60">
      <c r="A30" s="38" t="s">
        <v>81</v>
      </c>
      <c r="B30" s="39" t="s">
        <v>80</v>
      </c>
      <c r="C30" s="34">
        <v>340</v>
      </c>
      <c r="D30" s="34">
        <v>340</v>
      </c>
      <c r="E30" s="31">
        <f t="shared" si="0"/>
        <v>0</v>
      </c>
    </row>
    <row r="31" spans="1:5" ht="105">
      <c r="A31" s="44" t="s">
        <v>53</v>
      </c>
      <c r="B31" s="40" t="s">
        <v>39</v>
      </c>
      <c r="C31" s="34">
        <v>6353.1</v>
      </c>
      <c r="D31" s="34">
        <v>6353.1</v>
      </c>
      <c r="E31" s="31">
        <f t="shared" si="0"/>
        <v>0</v>
      </c>
    </row>
    <row r="32" spans="1:5" ht="135">
      <c r="A32" s="38" t="s">
        <v>66</v>
      </c>
      <c r="B32" s="40" t="s">
        <v>67</v>
      </c>
      <c r="C32" s="34">
        <v>144.1</v>
      </c>
      <c r="D32" s="34">
        <v>144.1</v>
      </c>
      <c r="E32" s="31">
        <f t="shared" si="0"/>
        <v>0</v>
      </c>
    </row>
    <row r="33" spans="1:5" ht="15">
      <c r="A33" s="35"/>
      <c r="B33" s="33"/>
      <c r="C33" s="34"/>
      <c r="D33" s="34"/>
      <c r="E33" s="31"/>
    </row>
    <row r="34" spans="1:5" ht="30">
      <c r="A34" s="37" t="s">
        <v>8</v>
      </c>
      <c r="B34" s="33" t="s">
        <v>17</v>
      </c>
      <c r="C34" s="34">
        <f>SUM(C35:C35)</f>
        <v>972.3</v>
      </c>
      <c r="D34" s="34">
        <f>SUM(D35:D35)</f>
        <v>972.3</v>
      </c>
      <c r="E34" s="31">
        <f t="shared" si="0"/>
        <v>0</v>
      </c>
    </row>
    <row r="35" spans="1:5" ht="30">
      <c r="A35" s="32" t="s">
        <v>2</v>
      </c>
      <c r="B35" s="33" t="s">
        <v>18</v>
      </c>
      <c r="C35" s="34">
        <v>972.3</v>
      </c>
      <c r="D35" s="34">
        <v>972.3</v>
      </c>
      <c r="E35" s="31">
        <f t="shared" si="0"/>
        <v>0</v>
      </c>
    </row>
    <row r="36" spans="1:5" ht="15">
      <c r="A36" s="35"/>
      <c r="B36" s="33"/>
      <c r="C36" s="34"/>
      <c r="D36" s="34"/>
      <c r="E36" s="31">
        <f t="shared" si="0"/>
        <v>0</v>
      </c>
    </row>
    <row r="37" spans="1:5" ht="30">
      <c r="A37" s="37" t="s">
        <v>65</v>
      </c>
      <c r="B37" s="33" t="s">
        <v>19</v>
      </c>
      <c r="C37" s="34">
        <f>C38</f>
        <v>277.4</v>
      </c>
      <c r="D37" s="34">
        <f>D38</f>
        <v>277.4</v>
      </c>
      <c r="E37" s="31">
        <f t="shared" si="0"/>
        <v>0</v>
      </c>
    </row>
    <row r="38" spans="1:5" ht="15">
      <c r="A38" s="32" t="s">
        <v>31</v>
      </c>
      <c r="B38" s="33" t="s">
        <v>33</v>
      </c>
      <c r="C38" s="34">
        <v>277.4</v>
      </c>
      <c r="D38" s="34">
        <v>277.4</v>
      </c>
      <c r="E38" s="31">
        <f t="shared" si="0"/>
        <v>0</v>
      </c>
    </row>
    <row r="39" spans="1:5" ht="15">
      <c r="A39" s="35"/>
      <c r="B39" s="33"/>
      <c r="C39" s="34"/>
      <c r="D39" s="34"/>
      <c r="E39" s="31">
        <f t="shared" si="0"/>
        <v>0</v>
      </c>
    </row>
    <row r="40" spans="1:5" ht="30">
      <c r="A40" s="37" t="s">
        <v>9</v>
      </c>
      <c r="B40" s="33" t="s">
        <v>20</v>
      </c>
      <c r="C40" s="34">
        <f>C41</f>
        <v>1461.5</v>
      </c>
      <c r="D40" s="34">
        <f>D41</f>
        <v>1461.5</v>
      </c>
      <c r="E40" s="31">
        <f t="shared" si="0"/>
        <v>0</v>
      </c>
    </row>
    <row r="41" spans="1:5" ht="45">
      <c r="A41" s="32" t="s">
        <v>49</v>
      </c>
      <c r="B41" s="33" t="s">
        <v>25</v>
      </c>
      <c r="C41" s="34">
        <v>1461.5</v>
      </c>
      <c r="D41" s="34">
        <v>1461.5</v>
      </c>
      <c r="E41" s="31">
        <f t="shared" si="0"/>
        <v>0</v>
      </c>
    </row>
    <row r="42" spans="1:5" ht="15">
      <c r="A42" s="35"/>
      <c r="B42" s="33"/>
      <c r="C42" s="34"/>
      <c r="D42" s="34"/>
      <c r="E42" s="31"/>
    </row>
    <row r="43" spans="1:5" ht="30">
      <c r="A43" s="37" t="s">
        <v>4</v>
      </c>
      <c r="B43" s="33" t="s">
        <v>21</v>
      </c>
      <c r="C43" s="34">
        <f>SUM(C44:C48)</f>
        <v>2839.3</v>
      </c>
      <c r="D43" s="34">
        <f>SUM(D44:D48)</f>
        <v>2839.3</v>
      </c>
      <c r="E43" s="31">
        <f t="shared" si="0"/>
        <v>0</v>
      </c>
    </row>
    <row r="44" spans="1:5" ht="45">
      <c r="A44" s="38" t="s">
        <v>59</v>
      </c>
      <c r="B44" s="33" t="s">
        <v>58</v>
      </c>
      <c r="C44" s="34">
        <v>1973.3</v>
      </c>
      <c r="D44" s="34">
        <v>1973.3</v>
      </c>
      <c r="E44" s="31">
        <f t="shared" si="0"/>
        <v>0</v>
      </c>
    </row>
    <row r="45" spans="1:5" ht="45">
      <c r="A45" s="38" t="s">
        <v>87</v>
      </c>
      <c r="B45" s="38" t="s">
        <v>86</v>
      </c>
      <c r="C45" s="34">
        <v>125</v>
      </c>
      <c r="D45" s="34">
        <v>125</v>
      </c>
      <c r="E45" s="31">
        <f t="shared" si="0"/>
        <v>0</v>
      </c>
    </row>
    <row r="46" spans="1:5" ht="105">
      <c r="A46" s="36" t="s">
        <v>82</v>
      </c>
      <c r="B46" s="33" t="s">
        <v>83</v>
      </c>
      <c r="C46" s="34">
        <v>20.5</v>
      </c>
      <c r="D46" s="34">
        <v>20.5</v>
      </c>
      <c r="E46" s="31">
        <f t="shared" si="0"/>
        <v>0</v>
      </c>
    </row>
    <row r="47" spans="1:5" ht="30">
      <c r="A47" s="38" t="s">
        <v>88</v>
      </c>
      <c r="B47" s="45" t="s">
        <v>89</v>
      </c>
      <c r="C47" s="34">
        <v>270</v>
      </c>
      <c r="D47" s="34">
        <v>270</v>
      </c>
      <c r="E47" s="31">
        <f t="shared" si="0"/>
        <v>0</v>
      </c>
    </row>
    <row r="48" spans="1:5" ht="30">
      <c r="A48" s="36" t="s">
        <v>84</v>
      </c>
      <c r="B48" s="33" t="s">
        <v>85</v>
      </c>
      <c r="C48" s="34">
        <v>450.5</v>
      </c>
      <c r="D48" s="34">
        <v>450.5</v>
      </c>
      <c r="E48" s="31">
        <f t="shared" si="0"/>
        <v>0</v>
      </c>
    </row>
    <row r="49" spans="1:5" ht="15">
      <c r="A49" s="36"/>
      <c r="B49" s="33"/>
      <c r="C49" s="34"/>
      <c r="D49" s="34"/>
      <c r="E49" s="31">
        <f t="shared" si="0"/>
        <v>0</v>
      </c>
    </row>
    <row r="50" spans="1:5" ht="14.25">
      <c r="A50" s="28" t="s">
        <v>5</v>
      </c>
      <c r="B50" s="29" t="s">
        <v>22</v>
      </c>
      <c r="C50" s="30">
        <f>C52+C113</f>
        <v>1317576.2000000002</v>
      </c>
      <c r="D50" s="30">
        <f>D52+D113</f>
        <v>1267742.5000000002</v>
      </c>
      <c r="E50" s="48">
        <f t="shared" si="0"/>
        <v>49833.69999999995</v>
      </c>
    </row>
    <row r="51" spans="1:5" ht="15">
      <c r="A51" s="32"/>
      <c r="B51" s="33"/>
      <c r="C51" s="34"/>
      <c r="D51" s="34"/>
      <c r="E51" s="31"/>
    </row>
    <row r="52" spans="1:5" ht="45">
      <c r="A52" s="32" t="s">
        <v>29</v>
      </c>
      <c r="B52" s="33" t="s">
        <v>27</v>
      </c>
      <c r="C52" s="34">
        <f>C53+C94+C56+C103</f>
        <v>1315476.2000000002</v>
      </c>
      <c r="D52" s="34">
        <f>D53+D94+D56+D103</f>
        <v>1265642.5000000002</v>
      </c>
      <c r="E52" s="31">
        <f t="shared" si="0"/>
        <v>49833.69999999995</v>
      </c>
    </row>
    <row r="53" spans="1:5" ht="30">
      <c r="A53" s="38" t="s">
        <v>50</v>
      </c>
      <c r="B53" s="33" t="s">
        <v>54</v>
      </c>
      <c r="C53" s="34">
        <f>C54</f>
        <v>82933.7</v>
      </c>
      <c r="D53" s="34">
        <f>D54</f>
        <v>82933.7</v>
      </c>
      <c r="E53" s="31">
        <f t="shared" si="0"/>
        <v>0</v>
      </c>
    </row>
    <row r="54" spans="1:5" ht="45">
      <c r="A54" s="38" t="s">
        <v>91</v>
      </c>
      <c r="B54" s="40" t="s">
        <v>92</v>
      </c>
      <c r="C54" s="34">
        <v>82933.7</v>
      </c>
      <c r="D54" s="34">
        <v>82933.7</v>
      </c>
      <c r="E54" s="31">
        <f t="shared" si="0"/>
        <v>0</v>
      </c>
    </row>
    <row r="55" spans="1:5" ht="15">
      <c r="A55" s="49"/>
      <c r="B55" s="33"/>
      <c r="C55" s="34"/>
      <c r="D55" s="34"/>
      <c r="E55" s="31"/>
    </row>
    <row r="56" spans="1:5" ht="45">
      <c r="A56" s="38" t="s">
        <v>51</v>
      </c>
      <c r="B56" s="33" t="s">
        <v>55</v>
      </c>
      <c r="C56" s="34">
        <f>SUM(C57:C73)-C65-C66-C67-C68-C69</f>
        <v>684771.7000000001</v>
      </c>
      <c r="D56" s="34">
        <f>SUM(D57:D73)-D65-D66-D67-D68-D69</f>
        <v>649677.6000000001</v>
      </c>
      <c r="E56" s="31">
        <f t="shared" si="0"/>
        <v>35094.09999999998</v>
      </c>
    </row>
    <row r="57" spans="1:5" ht="150">
      <c r="A57" s="38" t="s">
        <v>93</v>
      </c>
      <c r="B57" s="39" t="s">
        <v>94</v>
      </c>
      <c r="C57" s="50">
        <v>20899.1</v>
      </c>
      <c r="D57" s="50">
        <v>20899.1</v>
      </c>
      <c r="E57" s="31">
        <f t="shared" si="0"/>
        <v>0</v>
      </c>
    </row>
    <row r="58" spans="1:5" ht="105">
      <c r="A58" s="38" t="s">
        <v>95</v>
      </c>
      <c r="B58" s="39" t="s">
        <v>96</v>
      </c>
      <c r="C58" s="50">
        <v>405.2</v>
      </c>
      <c r="D58" s="50">
        <v>405.2</v>
      </c>
      <c r="E58" s="31">
        <f t="shared" si="0"/>
        <v>0</v>
      </c>
    </row>
    <row r="59" spans="1:5" ht="81.75" customHeight="1">
      <c r="A59" s="46" t="s">
        <v>174</v>
      </c>
      <c r="B59" s="39" t="s">
        <v>175</v>
      </c>
      <c r="C59" s="50">
        <v>1431</v>
      </c>
      <c r="D59" s="50"/>
      <c r="E59" s="31">
        <f t="shared" si="0"/>
        <v>1431</v>
      </c>
    </row>
    <row r="60" spans="1:5" ht="75">
      <c r="A60" s="38" t="s">
        <v>97</v>
      </c>
      <c r="B60" s="39" t="s">
        <v>98</v>
      </c>
      <c r="C60" s="34">
        <v>17901.6</v>
      </c>
      <c r="D60" s="34">
        <v>17901.6</v>
      </c>
      <c r="E60" s="31">
        <f t="shared" si="0"/>
        <v>0</v>
      </c>
    </row>
    <row r="61" spans="1:5" ht="47.25">
      <c r="A61" s="51" t="s">
        <v>150</v>
      </c>
      <c r="B61" s="39" t="s">
        <v>151</v>
      </c>
      <c r="C61" s="34">
        <v>2043.2</v>
      </c>
      <c r="D61" s="34">
        <v>2043.2</v>
      </c>
      <c r="E61" s="31">
        <f t="shared" si="0"/>
        <v>0</v>
      </c>
    </row>
    <row r="62" spans="1:5" ht="30">
      <c r="A62" s="38" t="s">
        <v>121</v>
      </c>
      <c r="B62" s="39" t="s">
        <v>122</v>
      </c>
      <c r="C62" s="34"/>
      <c r="D62" s="34"/>
      <c r="E62" s="31">
        <f t="shared" si="0"/>
        <v>0</v>
      </c>
    </row>
    <row r="63" spans="1:5" ht="45">
      <c r="A63" s="38" t="s">
        <v>123</v>
      </c>
      <c r="B63" s="39" t="s">
        <v>124</v>
      </c>
      <c r="C63" s="34">
        <v>13943.7</v>
      </c>
      <c r="D63" s="34">
        <v>13943.7</v>
      </c>
      <c r="E63" s="31">
        <f t="shared" si="0"/>
        <v>0</v>
      </c>
    </row>
    <row r="64" spans="1:5" ht="30">
      <c r="A64" s="38" t="s">
        <v>99</v>
      </c>
      <c r="B64" s="39" t="s">
        <v>100</v>
      </c>
      <c r="C64" s="34">
        <f>SUM(C65:C69)</f>
        <v>14975.8</v>
      </c>
      <c r="D64" s="34">
        <f>SUM(D65:D69)</f>
        <v>14975.8</v>
      </c>
      <c r="E64" s="31">
        <f t="shared" si="0"/>
        <v>0</v>
      </c>
    </row>
    <row r="65" spans="1:5" ht="38.25" customHeight="1">
      <c r="A65" s="52" t="s">
        <v>144</v>
      </c>
      <c r="B65" s="39"/>
      <c r="C65" s="34">
        <v>174.8</v>
      </c>
      <c r="D65" s="34">
        <v>174.8</v>
      </c>
      <c r="E65" s="31">
        <f t="shared" si="0"/>
        <v>0</v>
      </c>
    </row>
    <row r="66" spans="1:5" ht="25.5">
      <c r="A66" s="52" t="s">
        <v>140</v>
      </c>
      <c r="B66" s="39"/>
      <c r="C66" s="34">
        <v>5369.5</v>
      </c>
      <c r="D66" s="34">
        <v>5369.5</v>
      </c>
      <c r="E66" s="31">
        <f t="shared" si="0"/>
        <v>0</v>
      </c>
    </row>
    <row r="67" spans="1:5" ht="38.25">
      <c r="A67" s="52" t="s">
        <v>141</v>
      </c>
      <c r="B67" s="39"/>
      <c r="C67" s="34">
        <v>55.6</v>
      </c>
      <c r="D67" s="34">
        <v>55.6</v>
      </c>
      <c r="E67" s="31">
        <f t="shared" si="0"/>
        <v>0</v>
      </c>
    </row>
    <row r="68" spans="1:5" ht="38.25">
      <c r="A68" s="52" t="s">
        <v>142</v>
      </c>
      <c r="B68" s="39"/>
      <c r="C68" s="34">
        <v>111.1</v>
      </c>
      <c r="D68" s="34">
        <v>111.1</v>
      </c>
      <c r="E68" s="31">
        <f t="shared" si="0"/>
        <v>0</v>
      </c>
    </row>
    <row r="69" spans="1:5" ht="51">
      <c r="A69" s="52" t="s">
        <v>143</v>
      </c>
      <c r="B69" s="39"/>
      <c r="C69" s="34">
        <v>9264.8</v>
      </c>
      <c r="D69" s="34">
        <v>9264.8</v>
      </c>
      <c r="E69" s="31">
        <f t="shared" si="0"/>
        <v>0</v>
      </c>
    </row>
    <row r="70" spans="1:5" ht="47.25">
      <c r="A70" s="51" t="s">
        <v>148</v>
      </c>
      <c r="B70" s="39" t="s">
        <v>149</v>
      </c>
      <c r="C70" s="34">
        <v>22089.2</v>
      </c>
      <c r="D70" s="34">
        <v>22089.2</v>
      </c>
      <c r="E70" s="31">
        <f t="shared" si="0"/>
        <v>0</v>
      </c>
    </row>
    <row r="71" spans="1:5" ht="45">
      <c r="A71" s="38" t="s">
        <v>125</v>
      </c>
      <c r="B71" s="39" t="s">
        <v>126</v>
      </c>
      <c r="C71" s="34">
        <v>189100.7</v>
      </c>
      <c r="D71" s="34">
        <v>189100.7</v>
      </c>
      <c r="E71" s="31">
        <f t="shared" si="0"/>
        <v>0</v>
      </c>
    </row>
    <row r="72" spans="1:5" ht="75">
      <c r="A72" s="38" t="s">
        <v>127</v>
      </c>
      <c r="B72" s="39" t="s">
        <v>128</v>
      </c>
      <c r="C72" s="34">
        <v>11320.9</v>
      </c>
      <c r="D72" s="34">
        <v>11320.9</v>
      </c>
      <c r="E72" s="31">
        <f t="shared" si="0"/>
        <v>0</v>
      </c>
    </row>
    <row r="73" spans="1:5" ht="30">
      <c r="A73" s="38" t="s">
        <v>101</v>
      </c>
      <c r="B73" s="40" t="s">
        <v>102</v>
      </c>
      <c r="C73" s="34">
        <f>SUM(C74:C93)</f>
        <v>390661.30000000005</v>
      </c>
      <c r="D73" s="34">
        <f>SUM(D74:D93)</f>
        <v>356998.2</v>
      </c>
      <c r="E73" s="31">
        <f t="shared" si="0"/>
        <v>33663.100000000035</v>
      </c>
    </row>
    <row r="74" spans="1:5" ht="38.25">
      <c r="A74" s="53" t="s">
        <v>176</v>
      </c>
      <c r="B74" s="40"/>
      <c r="C74" s="54">
        <v>8650.7</v>
      </c>
      <c r="D74" s="34"/>
      <c r="E74" s="31">
        <f t="shared" si="0"/>
        <v>8650.7</v>
      </c>
    </row>
    <row r="75" spans="1:5" ht="38.25">
      <c r="A75" s="53" t="s">
        <v>177</v>
      </c>
      <c r="B75" s="40"/>
      <c r="C75" s="54">
        <v>7039.7</v>
      </c>
      <c r="D75" s="34"/>
      <c r="E75" s="31">
        <f t="shared" si="0"/>
        <v>7039.7</v>
      </c>
    </row>
    <row r="76" spans="1:5" ht="38.25">
      <c r="A76" s="53" t="s">
        <v>181</v>
      </c>
      <c r="B76" s="40"/>
      <c r="C76" s="54">
        <v>4853.1</v>
      </c>
      <c r="D76" s="34"/>
      <c r="E76" s="31">
        <f t="shared" si="0"/>
        <v>4853.1</v>
      </c>
    </row>
    <row r="77" spans="1:5" ht="63.75">
      <c r="A77" s="53" t="s">
        <v>182</v>
      </c>
      <c r="B77" s="40"/>
      <c r="C77" s="54">
        <v>2007.5</v>
      </c>
      <c r="D77" s="34"/>
      <c r="E77" s="31">
        <f t="shared" si="0"/>
        <v>2007.5</v>
      </c>
    </row>
    <row r="78" spans="1:5" ht="25.5">
      <c r="A78" s="53" t="s">
        <v>178</v>
      </c>
      <c r="B78" s="40"/>
      <c r="C78" s="54">
        <v>2171.9</v>
      </c>
      <c r="D78" s="34"/>
      <c r="E78" s="31">
        <f t="shared" si="0"/>
        <v>2171.9</v>
      </c>
    </row>
    <row r="79" spans="1:5" ht="38.25">
      <c r="A79" s="55" t="s">
        <v>179</v>
      </c>
      <c r="B79" s="40"/>
      <c r="C79" s="54">
        <v>1492.3</v>
      </c>
      <c r="D79" s="34"/>
      <c r="E79" s="31">
        <f t="shared" si="0"/>
        <v>1492.3</v>
      </c>
    </row>
    <row r="80" spans="1:5" ht="63.75">
      <c r="A80" s="53" t="s">
        <v>180</v>
      </c>
      <c r="B80" s="40"/>
      <c r="C80" s="54">
        <v>1266.6</v>
      </c>
      <c r="D80" s="34"/>
      <c r="E80" s="31">
        <f t="shared" si="0"/>
        <v>1266.6</v>
      </c>
    </row>
    <row r="81" spans="1:5" ht="25.5">
      <c r="A81" s="47" t="s">
        <v>183</v>
      </c>
      <c r="B81" s="40"/>
      <c r="C81" s="34">
        <v>89.5</v>
      </c>
      <c r="D81" s="34"/>
      <c r="E81" s="31">
        <f t="shared" si="0"/>
        <v>89.5</v>
      </c>
    </row>
    <row r="82" spans="1:5" ht="38.25">
      <c r="A82" s="47" t="s">
        <v>184</v>
      </c>
      <c r="B82" s="40"/>
      <c r="C82" s="34">
        <v>3663</v>
      </c>
      <c r="D82" s="34"/>
      <c r="E82" s="31">
        <f t="shared" si="0"/>
        <v>3663</v>
      </c>
    </row>
    <row r="83" spans="1:5" ht="25.5">
      <c r="A83" s="47" t="s">
        <v>185</v>
      </c>
      <c r="B83" s="40"/>
      <c r="C83" s="34">
        <v>2220</v>
      </c>
      <c r="D83" s="34"/>
      <c r="E83" s="31">
        <f t="shared" si="0"/>
        <v>2220</v>
      </c>
    </row>
    <row r="84" spans="1:5" ht="25.5">
      <c r="A84" s="100" t="s">
        <v>192</v>
      </c>
      <c r="B84" s="40"/>
      <c r="C84" s="54">
        <v>208.8</v>
      </c>
      <c r="D84" s="34"/>
      <c r="E84" s="101">
        <f t="shared" si="0"/>
        <v>208.8</v>
      </c>
    </row>
    <row r="85" spans="1:7" ht="15">
      <c r="A85" s="52" t="s">
        <v>186</v>
      </c>
      <c r="B85" s="40"/>
      <c r="C85" s="34">
        <v>342877.8</v>
      </c>
      <c r="D85" s="34">
        <v>342877.8</v>
      </c>
      <c r="E85" s="31">
        <f t="shared" si="0"/>
        <v>0</v>
      </c>
      <c r="G85" s="22"/>
    </row>
    <row r="86" spans="1:5" ht="15">
      <c r="A86" s="52" t="s">
        <v>187</v>
      </c>
      <c r="B86" s="40"/>
      <c r="C86" s="34">
        <v>3228.3</v>
      </c>
      <c r="D86" s="34">
        <v>3228.3</v>
      </c>
      <c r="E86" s="31">
        <f t="shared" si="0"/>
        <v>0</v>
      </c>
    </row>
    <row r="87" spans="1:5" ht="25.5">
      <c r="A87" s="52" t="s">
        <v>157</v>
      </c>
      <c r="B87" s="40"/>
      <c r="C87" s="34">
        <v>4434.3</v>
      </c>
      <c r="D87" s="34">
        <v>4434.3</v>
      </c>
      <c r="E87" s="31">
        <f t="shared" si="0"/>
        <v>0</v>
      </c>
    </row>
    <row r="88" spans="1:5" ht="66.75" customHeight="1">
      <c r="A88" s="52" t="s">
        <v>134</v>
      </c>
      <c r="B88" s="40"/>
      <c r="C88" s="34">
        <v>5347.2</v>
      </c>
      <c r="D88" s="34">
        <v>5347.2</v>
      </c>
      <c r="E88" s="31">
        <f t="shared" si="0"/>
        <v>0</v>
      </c>
    </row>
    <row r="89" spans="1:5" ht="25.5">
      <c r="A89" s="52" t="s">
        <v>135</v>
      </c>
      <c r="B89" s="40"/>
      <c r="C89" s="34">
        <v>127</v>
      </c>
      <c r="D89" s="34">
        <v>127</v>
      </c>
      <c r="E89" s="31">
        <f t="shared" si="0"/>
        <v>0</v>
      </c>
    </row>
    <row r="90" spans="1:5" ht="89.25">
      <c r="A90" s="52" t="s">
        <v>136</v>
      </c>
      <c r="B90" s="40"/>
      <c r="C90" s="34"/>
      <c r="D90" s="34"/>
      <c r="E90" s="31">
        <f t="shared" si="0"/>
        <v>0</v>
      </c>
    </row>
    <row r="91" spans="1:5" ht="76.5">
      <c r="A91" s="52" t="s">
        <v>137</v>
      </c>
      <c r="B91" s="40"/>
      <c r="C91" s="34">
        <v>889.9</v>
      </c>
      <c r="D91" s="34">
        <v>889.9</v>
      </c>
      <c r="E91" s="31">
        <f t="shared" si="0"/>
        <v>0</v>
      </c>
    </row>
    <row r="92" spans="1:5" ht="63.75">
      <c r="A92" s="52" t="s">
        <v>138</v>
      </c>
      <c r="B92" s="40"/>
      <c r="C92" s="34">
        <v>78.8</v>
      </c>
      <c r="D92" s="34">
        <v>78.8</v>
      </c>
      <c r="E92" s="31">
        <f t="shared" si="0"/>
        <v>0</v>
      </c>
    </row>
    <row r="93" spans="1:5" ht="63.75">
      <c r="A93" s="52" t="s">
        <v>139</v>
      </c>
      <c r="B93" s="33"/>
      <c r="C93" s="34">
        <v>14.9</v>
      </c>
      <c r="D93" s="34">
        <v>14.9</v>
      </c>
      <c r="E93" s="31">
        <f t="shared" si="0"/>
        <v>0</v>
      </c>
    </row>
    <row r="94" spans="1:5" ht="30">
      <c r="A94" s="38" t="s">
        <v>52</v>
      </c>
      <c r="B94" s="33" t="s">
        <v>56</v>
      </c>
      <c r="C94" s="34">
        <f>SUM(C95:C101)</f>
        <v>471257.3</v>
      </c>
      <c r="D94" s="34">
        <f>SUM(D95:D101)</f>
        <v>472587.9</v>
      </c>
      <c r="E94" s="31">
        <f t="shared" si="0"/>
        <v>-1330.600000000035</v>
      </c>
    </row>
    <row r="95" spans="1:5" ht="45">
      <c r="A95" s="38" t="s">
        <v>103</v>
      </c>
      <c r="B95" s="40" t="s">
        <v>104</v>
      </c>
      <c r="C95" s="34">
        <v>33374.9</v>
      </c>
      <c r="D95" s="34">
        <v>33374.9</v>
      </c>
      <c r="E95" s="31">
        <f t="shared" si="0"/>
        <v>0</v>
      </c>
    </row>
    <row r="96" spans="1:5" ht="105">
      <c r="A96" s="38" t="s">
        <v>105</v>
      </c>
      <c r="B96" s="40" t="s">
        <v>106</v>
      </c>
      <c r="C96" s="34">
        <v>8080.7</v>
      </c>
      <c r="D96" s="34">
        <v>8080.7</v>
      </c>
      <c r="E96" s="31">
        <f t="shared" si="0"/>
        <v>0</v>
      </c>
    </row>
    <row r="97" spans="1:5" ht="60">
      <c r="A97" s="38" t="s">
        <v>107</v>
      </c>
      <c r="B97" s="40" t="s">
        <v>108</v>
      </c>
      <c r="C97" s="34">
        <v>504.7</v>
      </c>
      <c r="D97" s="34">
        <v>504.7</v>
      </c>
      <c r="E97" s="31">
        <f t="shared" si="0"/>
        <v>0</v>
      </c>
    </row>
    <row r="98" spans="1:5" ht="75">
      <c r="A98" s="38" t="s">
        <v>109</v>
      </c>
      <c r="B98" s="39" t="s">
        <v>110</v>
      </c>
      <c r="C98" s="34">
        <v>1.3</v>
      </c>
      <c r="D98" s="34">
        <v>1.3</v>
      </c>
      <c r="E98" s="31">
        <f t="shared" si="0"/>
        <v>0</v>
      </c>
    </row>
    <row r="99" spans="1:5" ht="75">
      <c r="A99" s="38" t="s">
        <v>111</v>
      </c>
      <c r="B99" s="39" t="s">
        <v>112</v>
      </c>
      <c r="C99" s="34">
        <v>22331</v>
      </c>
      <c r="D99" s="34">
        <v>22331</v>
      </c>
      <c r="E99" s="31">
        <f aca="true" t="shared" si="1" ref="E99:E116">C99-D99</f>
        <v>0</v>
      </c>
    </row>
    <row r="100" spans="1:5" ht="30">
      <c r="A100" s="38" t="s">
        <v>113</v>
      </c>
      <c r="B100" s="40" t="s">
        <v>114</v>
      </c>
      <c r="C100" s="34">
        <v>7505.1</v>
      </c>
      <c r="D100" s="34">
        <v>7505.1</v>
      </c>
      <c r="E100" s="31">
        <f t="shared" si="1"/>
        <v>0</v>
      </c>
    </row>
    <row r="101" spans="1:5" ht="30">
      <c r="A101" s="38" t="s">
        <v>115</v>
      </c>
      <c r="B101" s="40" t="s">
        <v>116</v>
      </c>
      <c r="C101" s="34">
        <v>399459.6</v>
      </c>
      <c r="D101" s="34">
        <v>400790.2</v>
      </c>
      <c r="E101" s="31">
        <f t="shared" si="1"/>
        <v>-1330.600000000035</v>
      </c>
    </row>
    <row r="102" spans="1:5" ht="6.75" customHeight="1">
      <c r="A102" s="43"/>
      <c r="B102" s="40"/>
      <c r="C102" s="34"/>
      <c r="D102" s="34"/>
      <c r="E102" s="31"/>
    </row>
    <row r="103" spans="1:5" ht="15">
      <c r="A103" s="43" t="s">
        <v>42</v>
      </c>
      <c r="B103" s="40" t="s">
        <v>57</v>
      </c>
      <c r="C103" s="34">
        <f>SUM(C104:C104)</f>
        <v>76513.5</v>
      </c>
      <c r="D103" s="34">
        <f>SUM(D104:D104)</f>
        <v>60443.3</v>
      </c>
      <c r="E103" s="31">
        <f t="shared" si="1"/>
        <v>16070.199999999997</v>
      </c>
    </row>
    <row r="104" spans="1:5" ht="45">
      <c r="A104" s="38" t="s">
        <v>154</v>
      </c>
      <c r="B104" s="33" t="s">
        <v>118</v>
      </c>
      <c r="C104" s="34">
        <f>SUM(C105:C112)</f>
        <v>76513.5</v>
      </c>
      <c r="D104" s="34">
        <f>SUM(D105:D112)</f>
        <v>60443.3</v>
      </c>
      <c r="E104" s="31">
        <f t="shared" si="1"/>
        <v>16070.199999999997</v>
      </c>
    </row>
    <row r="105" spans="1:6" ht="89.25">
      <c r="A105" s="52" t="s">
        <v>155</v>
      </c>
      <c r="B105" s="33"/>
      <c r="C105" s="34">
        <v>9.8</v>
      </c>
      <c r="D105" s="34">
        <v>9.8</v>
      </c>
      <c r="E105" s="31">
        <f t="shared" si="1"/>
        <v>0</v>
      </c>
      <c r="F105" s="22"/>
    </row>
    <row r="106" spans="1:6" ht="15">
      <c r="A106" s="56" t="s">
        <v>189</v>
      </c>
      <c r="B106" s="33"/>
      <c r="C106" s="34">
        <v>6000</v>
      </c>
      <c r="D106" s="34"/>
      <c r="E106" s="31">
        <f t="shared" si="1"/>
        <v>6000</v>
      </c>
      <c r="F106" s="22"/>
    </row>
    <row r="107" spans="1:6" ht="38.25">
      <c r="A107" s="56" t="s">
        <v>190</v>
      </c>
      <c r="B107" s="33"/>
      <c r="C107" s="34">
        <v>70.2</v>
      </c>
      <c r="D107" s="34"/>
      <c r="E107" s="31">
        <f t="shared" si="1"/>
        <v>70.2</v>
      </c>
      <c r="F107" s="22"/>
    </row>
    <row r="108" spans="1:6" ht="25.5">
      <c r="A108" s="56" t="s">
        <v>188</v>
      </c>
      <c r="B108" s="33"/>
      <c r="C108" s="34">
        <v>10000</v>
      </c>
      <c r="D108" s="34"/>
      <c r="E108" s="31">
        <f t="shared" si="1"/>
        <v>10000</v>
      </c>
      <c r="F108" s="22"/>
    </row>
    <row r="109" spans="1:5" ht="65.25">
      <c r="A109" s="57" t="s">
        <v>191</v>
      </c>
      <c r="B109" s="33"/>
      <c r="C109" s="34">
        <v>568.3</v>
      </c>
      <c r="D109" s="34">
        <v>568.3</v>
      </c>
      <c r="E109" s="31">
        <f t="shared" si="1"/>
        <v>0</v>
      </c>
    </row>
    <row r="110" spans="1:5" ht="25.5">
      <c r="A110" s="57" t="s">
        <v>152</v>
      </c>
      <c r="B110" s="33"/>
      <c r="C110" s="34">
        <v>1011.3</v>
      </c>
      <c r="D110" s="34">
        <v>1011.3</v>
      </c>
      <c r="E110" s="31">
        <f t="shared" si="1"/>
        <v>0</v>
      </c>
    </row>
    <row r="111" spans="1:5" ht="25.5">
      <c r="A111" s="52" t="s">
        <v>153</v>
      </c>
      <c r="B111" s="33"/>
      <c r="C111" s="34">
        <v>57014</v>
      </c>
      <c r="D111" s="34">
        <v>57014</v>
      </c>
      <c r="E111" s="31"/>
    </row>
    <row r="112" spans="1:5" ht="25.5">
      <c r="A112" s="52" t="s">
        <v>156</v>
      </c>
      <c r="B112" s="33"/>
      <c r="C112" s="34">
        <v>1839.9</v>
      </c>
      <c r="D112" s="34">
        <v>1839.9</v>
      </c>
      <c r="E112" s="31"/>
    </row>
    <row r="113" spans="1:5" ht="15">
      <c r="A113" s="32" t="s">
        <v>60</v>
      </c>
      <c r="B113" s="33" t="s">
        <v>61</v>
      </c>
      <c r="C113" s="34">
        <f>SUM(C114)</f>
        <v>2100</v>
      </c>
      <c r="D113" s="34">
        <f>SUM(D114)</f>
        <v>2100</v>
      </c>
      <c r="E113" s="31">
        <f t="shared" si="1"/>
        <v>0</v>
      </c>
    </row>
    <row r="114" spans="1:5" ht="30">
      <c r="A114" s="38" t="s">
        <v>119</v>
      </c>
      <c r="B114" s="39" t="s">
        <v>120</v>
      </c>
      <c r="C114" s="34">
        <v>2100</v>
      </c>
      <c r="D114" s="34">
        <v>2100</v>
      </c>
      <c r="E114" s="31">
        <f t="shared" si="1"/>
        <v>0</v>
      </c>
    </row>
    <row r="115" spans="1:5" ht="4.5" customHeight="1">
      <c r="A115" s="49"/>
      <c r="B115" s="33"/>
      <c r="C115" s="34"/>
      <c r="D115" s="34"/>
      <c r="E115" s="31"/>
    </row>
    <row r="116" spans="1:5" s="26" customFormat="1" ht="14.25">
      <c r="A116" s="28" t="s">
        <v>30</v>
      </c>
      <c r="B116" s="29"/>
      <c r="C116" s="30">
        <f>C6+C50</f>
        <v>1663583.3000000003</v>
      </c>
      <c r="D116" s="30">
        <f>D6+D50</f>
        <v>1613749.6000000003</v>
      </c>
      <c r="E116" s="48">
        <f t="shared" si="1"/>
        <v>49833.69999999995</v>
      </c>
    </row>
    <row r="118" ht="12.75">
      <c r="C118" s="21"/>
    </row>
    <row r="119" spans="1:3" ht="12.75">
      <c r="A119" t="s">
        <v>131</v>
      </c>
      <c r="C119" s="25">
        <v>1613749693.32</v>
      </c>
    </row>
    <row r="120" spans="1:3" ht="12.75">
      <c r="A120" t="s">
        <v>159</v>
      </c>
      <c r="B120">
        <v>909</v>
      </c>
      <c r="C120" s="21">
        <v>1431000</v>
      </c>
    </row>
    <row r="121" spans="1:3" ht="12.75">
      <c r="A121" t="s">
        <v>160</v>
      </c>
      <c r="B121">
        <v>901</v>
      </c>
      <c r="C121" s="21">
        <v>8650654.96</v>
      </c>
    </row>
    <row r="122" spans="1:3" ht="12.75">
      <c r="A122" t="s">
        <v>161</v>
      </c>
      <c r="B122">
        <v>909</v>
      </c>
      <c r="C122" s="21">
        <v>7039688.33</v>
      </c>
    </row>
    <row r="123" spans="1:4" ht="12.75">
      <c r="A123" t="s">
        <v>162</v>
      </c>
      <c r="B123">
        <v>909</v>
      </c>
      <c r="C123" s="27">
        <v>4853122.11</v>
      </c>
      <c r="D123" s="21"/>
    </row>
    <row r="124" spans="1:3" ht="12.75">
      <c r="A124" t="s">
        <v>163</v>
      </c>
      <c r="B124">
        <v>909</v>
      </c>
      <c r="C124" s="21">
        <v>2007460</v>
      </c>
    </row>
    <row r="125" spans="1:4" ht="12.75">
      <c r="A125" t="s">
        <v>164</v>
      </c>
      <c r="B125">
        <v>909</v>
      </c>
      <c r="C125" s="21">
        <v>2171872</v>
      </c>
      <c r="D125" s="21"/>
    </row>
    <row r="126" spans="1:3" ht="12.75">
      <c r="A126" t="s">
        <v>165</v>
      </c>
      <c r="B126">
        <v>904</v>
      </c>
      <c r="C126" s="27">
        <v>1492324</v>
      </c>
    </row>
    <row r="127" spans="1:3" ht="12.75">
      <c r="A127" t="s">
        <v>166</v>
      </c>
      <c r="B127">
        <v>904</v>
      </c>
      <c r="C127" s="27">
        <v>1266600</v>
      </c>
    </row>
    <row r="128" spans="1:3" ht="12.75">
      <c r="A128" t="s">
        <v>167</v>
      </c>
      <c r="B128">
        <v>905</v>
      </c>
      <c r="C128" s="27">
        <v>89552.25</v>
      </c>
    </row>
    <row r="129" spans="1:3" ht="12.75">
      <c r="A129" t="s">
        <v>168</v>
      </c>
      <c r="B129">
        <v>905</v>
      </c>
      <c r="C129" s="27">
        <v>3663000</v>
      </c>
    </row>
    <row r="130" spans="1:3" ht="12.75">
      <c r="A130" t="s">
        <v>169</v>
      </c>
      <c r="B130">
        <v>905</v>
      </c>
      <c r="C130" s="27">
        <v>2220000</v>
      </c>
    </row>
    <row r="131" spans="1:3" ht="12.75">
      <c r="A131" t="s">
        <v>170</v>
      </c>
      <c r="B131">
        <v>904</v>
      </c>
      <c r="C131" s="27">
        <v>1611100</v>
      </c>
    </row>
    <row r="132" spans="1:3" ht="12.75">
      <c r="A132" t="s">
        <v>171</v>
      </c>
      <c r="B132">
        <v>901</v>
      </c>
      <c r="C132" s="27">
        <v>6000000</v>
      </c>
    </row>
    <row r="133" spans="1:3" ht="12.75">
      <c r="A133" t="s">
        <v>172</v>
      </c>
      <c r="B133">
        <v>909</v>
      </c>
      <c r="C133" s="27">
        <v>70170</v>
      </c>
    </row>
    <row r="134" spans="1:4" ht="12.75">
      <c r="A134" t="s">
        <v>173</v>
      </c>
      <c r="B134">
        <v>905</v>
      </c>
      <c r="C134" s="27">
        <v>10000000</v>
      </c>
      <c r="D134" s="21">
        <f>SUM(C120:C134)</f>
        <v>52566543.65</v>
      </c>
    </row>
    <row r="135" ht="12.75">
      <c r="C135" s="25">
        <f>SUM(C119:C134)</f>
        <v>1666316236.9699998</v>
      </c>
    </row>
    <row r="136" spans="1:3" ht="12.75">
      <c r="A136" t="s">
        <v>193</v>
      </c>
      <c r="C136" s="27">
        <v>208785</v>
      </c>
    </row>
    <row r="137" spans="1:4" ht="12.75">
      <c r="A137" t="s">
        <v>194</v>
      </c>
      <c r="C137" s="27">
        <v>-2941718.57</v>
      </c>
      <c r="D137" s="21">
        <f>D134+C136+C137</f>
        <v>49833610.08</v>
      </c>
    </row>
    <row r="138" ht="12.75">
      <c r="C138" s="25">
        <f>SUM(C135:C137)</f>
        <v>1663583303.3999999</v>
      </c>
    </row>
    <row r="139" ht="12.75">
      <c r="C139" s="21"/>
    </row>
    <row r="140" ht="12.75">
      <c r="C140" s="21"/>
    </row>
    <row r="141" ht="12.75">
      <c r="C141" s="21"/>
    </row>
    <row r="142" ht="12.75">
      <c r="C142" s="21"/>
    </row>
  </sheetData>
  <sheetProtection/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KazakovaEV</cp:lastModifiedBy>
  <cp:lastPrinted>2023-04-05T11:36:33Z</cp:lastPrinted>
  <dcterms:created xsi:type="dcterms:W3CDTF">2004-09-13T07:20:24Z</dcterms:created>
  <dcterms:modified xsi:type="dcterms:W3CDTF">2023-04-13T09:33:47Z</dcterms:modified>
  <cp:category/>
  <cp:version/>
  <cp:contentType/>
  <cp:contentStatus/>
</cp:coreProperties>
</file>